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orothy\OneDrive\"/>
    </mc:Choice>
  </mc:AlternateContent>
  <xr:revisionPtr revIDLastSave="0" documentId="8_{C66CC691-59B3-4588-8731-2E75F49AC4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ebsite Calculator" sheetId="1" r:id="rId1"/>
    <sheet name="Logi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E9" i="1"/>
  <c r="E8" i="1"/>
  <c r="E5" i="1"/>
  <c r="E6" i="1" s="1"/>
  <c r="E7" i="1" l="1"/>
</calcChain>
</file>

<file path=xl/sharedStrings.xml><?xml version="1.0" encoding="utf-8"?>
<sst xmlns="http://schemas.openxmlformats.org/spreadsheetml/2006/main" count="41" uniqueCount="36">
  <si>
    <t>Home Care Rate Estimator</t>
  </si>
  <si>
    <t>Use this estimator to preview your rate based on schedule and care needs. Final pricing is confirmed after assessment.</t>
  </si>
  <si>
    <t>Service Program</t>
  </si>
  <si>
    <t>Private Pay</t>
  </si>
  <si>
    <t>Estimated Hourly Rate</t>
  </si>
  <si>
    <t>Hours per Shift</t>
  </si>
  <si>
    <t>Estimated Shift Cost</t>
  </si>
  <si>
    <t>Estimated Weekly Cost</t>
  </si>
  <si>
    <t>No</t>
  </si>
  <si>
    <t>Rate Basis</t>
  </si>
  <si>
    <t>Extensive Care Needs</t>
  </si>
  <si>
    <t>Care Add-Ons Applied</t>
  </si>
  <si>
    <t>Couple Care</t>
  </si>
  <si>
    <t>Common Examples</t>
  </si>
  <si>
    <t>Standard schedule</t>
  </si>
  <si>
    <t>Low-hour case</t>
  </si>
  <si>
    <t>24/7 case</t>
  </si>
  <si>
    <t>Care Scout client</t>
  </si>
  <si>
    <t>Care Scout</t>
  </si>
  <si>
    <t>Parameter</t>
  </si>
  <si>
    <t>Value</t>
  </si>
  <si>
    <t>Private16Plus</t>
  </si>
  <si>
    <t>PrivateUnder16</t>
  </si>
  <si>
    <t>Private247</t>
  </si>
  <si>
    <t>VA</t>
  </si>
  <si>
    <t>CareScout</t>
  </si>
  <si>
    <t>ExtensiveAddon</t>
  </si>
  <si>
    <t>CoupleAddon</t>
  </si>
  <si>
    <t>MinShift</t>
  </si>
  <si>
    <t>24/7 Care (If yes, enter 168 for hrs/wk)</t>
  </si>
  <si>
    <t>Hours per Week (Hrs/Wk)</t>
  </si>
  <si>
    <t>SCENARIO</t>
  </si>
  <si>
    <t>PROGRAM</t>
  </si>
  <si>
    <t>ESTIMATED RATE</t>
  </si>
  <si>
    <t>IMPORTANT NOTE: This estimate is informational only and does not guarantee service availability or final care plan.</t>
  </si>
  <si>
    <t>HRS/WK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</si>
</sst>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0">
    <font>
      <sz val="11"/>
      <name val="Carlito"/>
    </font>
    <font>
      <b/>
      <sz val="16"/>
      <color rgb="FF1F2937"/>
      <name val="Aptos"/>
    </font>
    <font>
      <sz val="10"/>
      <color rgb="FF4B5563"/>
      <name val="Aptos"/>
    </font>
    <font>
      <b/>
      <sz val="10"/>
      <color rgb="FF1F2937"/>
      <name val="Aptos"/>
    </font>
    <font>
      <sz val="10"/>
      <color rgb="FF111827"/>
      <name val="Aptos"/>
    </font>
    <font>
      <b/>
      <sz val="12"/>
      <color rgb="FF1F2937"/>
      <name val="Aptos"/>
    </font>
    <font>
      <b/>
      <sz val="10"/>
      <color rgb="FF1F2937"/>
      <name val="Aptos"/>
      <family val="2"/>
    </font>
    <font>
      <sz val="10"/>
      <color rgb="FF4B5563"/>
      <name val="Aptos"/>
      <family val="2"/>
    </font>
    <font>
      <sz val="10"/>
      <color rgb="FF111827"/>
      <name val="Aptos"/>
      <family val="2"/>
    </font>
    <font>
      <b/>
      <sz val="10"/>
      <color theme="5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9FAFB"/>
      </patternFill>
    </fill>
    <fill>
      <patternFill patternType="solid">
        <fgColor rgb="FFDCEBFF"/>
      </patternFill>
    </fill>
    <fill>
      <patternFill patternType="solid">
        <fgColor rgb="FFF3F4F6"/>
      </patternFill>
    </fill>
    <fill>
      <patternFill patternType="solid">
        <fgColor rgb="FFEEF2FF"/>
      </patternFill>
    </fill>
    <fill>
      <patternFill patternType="solid">
        <fgColor rgb="FFF5BA9D"/>
        <bgColor indexed="64"/>
      </patternFill>
    </fill>
  </fills>
  <borders count="16">
    <border>
      <left/>
      <right/>
      <top/>
      <bottom/>
      <diagonal/>
    </border>
    <border>
      <left style="thin">
        <color rgb="FFD1D5DB"/>
      </left>
      <right style="thin">
        <color rgb="FFD1D5DB"/>
      </right>
      <top/>
      <bottom/>
      <diagonal/>
    </border>
    <border>
      <left style="thin">
        <color rgb="FFD1D5DB"/>
      </left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 style="thin">
        <color rgb="FFE5E7EB"/>
      </left>
      <right/>
      <top/>
      <bottom/>
      <diagonal/>
    </border>
    <border>
      <left/>
      <right style="thin">
        <color rgb="FFE5E7EB"/>
      </right>
      <top/>
      <bottom/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3" fillId="6" borderId="3" xfId="0" applyFont="1" applyFill="1" applyBorder="1"/>
    <xf numFmtId="0" fontId="3" fillId="6" borderId="4" xfId="0" applyFont="1" applyFill="1" applyBorder="1"/>
    <xf numFmtId="164" fontId="4" fillId="0" borderId="9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3" fillId="2" borderId="13" xfId="0" applyFont="1" applyFill="1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center"/>
    </xf>
    <xf numFmtId="0" fontId="4" fillId="7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3" fillId="4" borderId="5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BA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H14" sqref="H14"/>
    </sheetView>
  </sheetViews>
  <sheetFormatPr defaultRowHeight="13.8"/>
  <cols>
    <col min="1" max="1" width="30" bestFit="1" customWidth="1"/>
    <col min="2" max="2" width="10.09765625" style="13" bestFit="1" customWidth="1"/>
    <col min="3" max="3" width="7.59765625" bestFit="1" customWidth="1"/>
    <col min="4" max="4" width="18.8984375" bestFit="1" customWidth="1"/>
    <col min="5" max="5" width="16" bestFit="1" customWidth="1"/>
  </cols>
  <sheetData>
    <row r="1" spans="1:5" ht="24" customHeight="1">
      <c r="A1" s="10" t="s">
        <v>0</v>
      </c>
      <c r="B1" s="10"/>
      <c r="C1" s="10"/>
      <c r="D1" s="10"/>
      <c r="E1" s="10"/>
    </row>
    <row r="2" spans="1:5" ht="32.1" customHeight="1">
      <c r="A2" s="21" t="s">
        <v>1</v>
      </c>
      <c r="B2" s="11"/>
      <c r="C2" s="11"/>
      <c r="D2" s="11"/>
      <c r="E2" s="11"/>
    </row>
    <row r="3" spans="1:5">
      <c r="A3" s="31" t="s">
        <v>34</v>
      </c>
      <c r="B3" s="11"/>
      <c r="C3" s="11"/>
      <c r="D3" s="11"/>
      <c r="E3" s="11"/>
    </row>
    <row r="4" spans="1:5" ht="21.9" customHeight="1"/>
    <row r="5" spans="1:5" ht="21.9" customHeight="1">
      <c r="A5" s="14" t="s">
        <v>2</v>
      </c>
      <c r="B5" s="25" t="s">
        <v>3</v>
      </c>
      <c r="C5" s="26"/>
      <c r="D5" s="3" t="s">
        <v>4</v>
      </c>
      <c r="E5" s="27">
        <f>IF(B5="Private Pay",IF(B8="Yes",Logic!$B$4,IF(B7&gt;=16,Logic!$B$2,Logic!$B$3)),IF(B5="VA",Logic!$B$5,IF(B5="Care Scout",Logic!$B$6,0)))+IF(B9="Yes",Logic!$B$7,0)+IF(B10="Yes",Logic!$B$8,0)</f>
        <v>33.75</v>
      </c>
    </row>
    <row r="6" spans="1:5" ht="21.9" customHeight="1">
      <c r="A6" s="18" t="s">
        <v>5</v>
      </c>
      <c r="B6" s="25">
        <v>4</v>
      </c>
      <c r="C6" s="26"/>
      <c r="D6" s="1" t="s">
        <v>6</v>
      </c>
      <c r="E6" s="28">
        <f>E5*MAX(B6,Logic!$B$9)</f>
        <v>135</v>
      </c>
    </row>
    <row r="7" spans="1:5" ht="21.9" customHeight="1">
      <c r="A7" s="20" t="s">
        <v>30</v>
      </c>
      <c r="B7" s="25">
        <v>16</v>
      </c>
      <c r="C7" s="26"/>
      <c r="D7" s="1" t="s">
        <v>7</v>
      </c>
      <c r="E7" s="28">
        <f>E5*B7</f>
        <v>540</v>
      </c>
    </row>
    <row r="8" spans="1:5" ht="30.75" customHeight="1">
      <c r="A8" s="20" t="s">
        <v>29</v>
      </c>
      <c r="B8" s="25" t="s">
        <v>8</v>
      </c>
      <c r="C8" s="26"/>
      <c r="D8" s="1" t="s">
        <v>9</v>
      </c>
      <c r="E8" s="29" t="str">
        <f>IF(B5="Private Pay",IF(B8="Yes","24/7 base rate","Weekly hours pricing"),IF(B5="VA","VA sponsored care",IF(B5="Care Scout","Care Scout program","Custom")))</f>
        <v>Weekly hours pricing</v>
      </c>
    </row>
    <row r="9" spans="1:5" ht="28.5" customHeight="1">
      <c r="A9" s="18" t="s">
        <v>10</v>
      </c>
      <c r="B9" s="25" t="s">
        <v>8</v>
      </c>
      <c r="C9" s="26"/>
      <c r="D9" s="1" t="s">
        <v>11</v>
      </c>
      <c r="E9" s="29" t="str">
        <f>IF(AND(B9="Yes",B10="Yes"),"Extensive care + Couple care",IF(B9="Yes","Extensive care",IF(B10="Yes","Couple care","None")))</f>
        <v>None</v>
      </c>
    </row>
    <row r="10" spans="1:5">
      <c r="A10" s="19" t="s">
        <v>12</v>
      </c>
      <c r="B10" s="25" t="s">
        <v>8</v>
      </c>
      <c r="C10" s="26"/>
      <c r="D10" s="2"/>
      <c r="E10" s="30"/>
    </row>
    <row r="12" spans="1:5" ht="24" customHeight="1"/>
    <row r="13" spans="1:5" ht="20.100000000000001" customHeight="1">
      <c r="A13" s="12" t="s">
        <v>13</v>
      </c>
      <c r="B13" s="12"/>
      <c r="C13" s="12"/>
      <c r="D13" s="12"/>
      <c r="E13" s="12"/>
    </row>
    <row r="14" spans="1:5" ht="20.100000000000001" customHeight="1">
      <c r="A14" s="22" t="s">
        <v>31</v>
      </c>
      <c r="B14" s="23" t="s">
        <v>32</v>
      </c>
      <c r="C14" s="23" t="s">
        <v>35</v>
      </c>
      <c r="D14" s="24" t="s">
        <v>33</v>
      </c>
    </row>
    <row r="15" spans="1:5" ht="20.100000000000001" customHeight="1">
      <c r="A15" s="15" t="s">
        <v>14</v>
      </c>
      <c r="B15" s="16" t="s">
        <v>3</v>
      </c>
      <c r="C15" s="16">
        <v>16</v>
      </c>
      <c r="D15" s="17">
        <f>Logic!$B$2</f>
        <v>33.75</v>
      </c>
    </row>
    <row r="16" spans="1:5" ht="20.100000000000001" customHeight="1">
      <c r="A16" s="15" t="s">
        <v>15</v>
      </c>
      <c r="B16" s="16" t="s">
        <v>3</v>
      </c>
      <c r="C16" s="16">
        <v>15</v>
      </c>
      <c r="D16" s="17">
        <f>Logic!$B$3</f>
        <v>46</v>
      </c>
    </row>
    <row r="17" spans="1:4" ht="20.100000000000001" customHeight="1">
      <c r="A17" s="15" t="s">
        <v>16</v>
      </c>
      <c r="B17" s="16" t="s">
        <v>3</v>
      </c>
      <c r="C17" s="16">
        <v>168</v>
      </c>
      <c r="D17" s="17">
        <f>Logic!$B$4</f>
        <v>32</v>
      </c>
    </row>
    <row r="18" spans="1:4" ht="19.8" customHeight="1">
      <c r="A18" s="15" t="s">
        <v>17</v>
      </c>
      <c r="B18" s="16" t="s">
        <v>18</v>
      </c>
      <c r="C18" s="16">
        <v>20</v>
      </c>
      <c r="D18" s="17">
        <f>Logic!$B$6</f>
        <v>28.57</v>
      </c>
    </row>
  </sheetData>
  <mergeCells count="4">
    <mergeCell ref="A1:E1"/>
    <mergeCell ref="A3:E3"/>
    <mergeCell ref="A13:E13"/>
    <mergeCell ref="A2:E2"/>
  </mergeCells>
  <dataValidations count="4">
    <dataValidation type="list" sqref="B5" xr:uid="{00000000-0002-0000-0000-000000000000}">
      <formula1>"Private Pay,Care Scout,VA"</formula1>
    </dataValidation>
    <dataValidation type="list" sqref="B8:B10" xr:uid="{00000000-0002-0000-0000-000001000000}">
      <formula1>"Yes,No"</formula1>
    </dataValidation>
    <dataValidation type="whole" sqref="B6" xr:uid="{00000000-0002-0000-0000-000002000000}">
      <formula1>4</formula1>
      <formula2>24</formula2>
    </dataValidation>
    <dataValidation type="whole" sqref="B7" xr:uid="{00000000-0002-0000-0000-000003000000}">
      <formula1>4</formula1>
      <formula2>168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9" sqref="B9"/>
    </sheetView>
  </sheetViews>
  <sheetFormatPr defaultRowHeight="13.8"/>
  <sheetData>
    <row r="1" spans="1:2" ht="14.4">
      <c r="A1" s="7" t="s">
        <v>19</v>
      </c>
      <c r="B1" s="8" t="s">
        <v>20</v>
      </c>
    </row>
    <row r="2" spans="1:2" ht="14.4">
      <c r="A2" s="4" t="s">
        <v>21</v>
      </c>
      <c r="B2" s="9">
        <v>33.75</v>
      </c>
    </row>
    <row r="3" spans="1:2" ht="14.4">
      <c r="A3" s="4" t="s">
        <v>22</v>
      </c>
      <c r="B3" s="9">
        <v>46</v>
      </c>
    </row>
    <row r="4" spans="1:2" ht="14.4">
      <c r="A4" s="4" t="s">
        <v>23</v>
      </c>
      <c r="B4" s="9">
        <v>32</v>
      </c>
    </row>
    <row r="5" spans="1:2" ht="14.4">
      <c r="A5" s="4" t="s">
        <v>24</v>
      </c>
      <c r="B5" s="9">
        <v>0</v>
      </c>
    </row>
    <row r="6" spans="1:2" ht="14.4">
      <c r="A6" s="4" t="s">
        <v>25</v>
      </c>
      <c r="B6" s="9">
        <v>28.57</v>
      </c>
    </row>
    <row r="7" spans="1:2" ht="14.4">
      <c r="A7" s="4" t="s">
        <v>26</v>
      </c>
      <c r="B7" s="9">
        <v>6</v>
      </c>
    </row>
    <row r="8" spans="1:2" ht="14.4">
      <c r="A8" s="4" t="s">
        <v>27</v>
      </c>
      <c r="B8" s="9">
        <v>6</v>
      </c>
    </row>
    <row r="9" spans="1:2" ht="14.4">
      <c r="A9" s="5" t="s">
        <v>28</v>
      </c>
      <c r="B9" s="6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A36B6B57C9F3468400B9B1C52B6D18" ma:contentTypeVersion="14" ma:contentTypeDescription="Create a new document." ma:contentTypeScope="" ma:versionID="ec76e772563771a101b74d57b5628f98">
  <xsd:schema xmlns:xsd="http://www.w3.org/2001/XMLSchema" xmlns:xs="http://www.w3.org/2001/XMLSchema" xmlns:p="http://schemas.microsoft.com/office/2006/metadata/properties" xmlns:ns3="14b1d14f-62db-4f38-a40e-77e415fd9ff8" xmlns:ns4="b2f12313-0ea1-4766-a3af-94b25acaeccd" targetNamespace="http://schemas.microsoft.com/office/2006/metadata/properties" ma:root="true" ma:fieldsID="da08ec38fefc0ade99bcc4cc671db8f1" ns3:_="" ns4:_="">
    <xsd:import namespace="14b1d14f-62db-4f38-a40e-77e415fd9ff8"/>
    <xsd:import namespace="b2f12313-0ea1-4766-a3af-94b25acae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1d14f-62db-4f38-a40e-77e415fd9f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12313-0ea1-4766-a3af-94b25acae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b1d14f-62db-4f38-a40e-77e415fd9ff8" xsi:nil="true"/>
  </documentManagement>
</p:properties>
</file>

<file path=customXml/itemProps1.xml><?xml version="1.0" encoding="utf-8"?>
<ds:datastoreItem xmlns:ds="http://schemas.openxmlformats.org/officeDocument/2006/customXml" ds:itemID="{963F9985-3075-4236-9ED7-48E6825AB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b1d14f-62db-4f38-a40e-77e415fd9ff8"/>
    <ds:schemaRef ds:uri="b2f12313-0ea1-4766-a3af-94b25acae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8D969C-D299-424F-B47F-C5102675B4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873945-2BD1-4194-8096-E86DB2078D36}">
  <ds:schemaRefs>
    <ds:schemaRef ds:uri="b2f12313-0ea1-4766-a3af-94b25acaeccd"/>
    <ds:schemaRef ds:uri="http://www.w3.org/XML/1998/namespace"/>
    <ds:schemaRef ds:uri="http://purl.org/dc/terms/"/>
    <ds:schemaRef ds:uri="14b1d14f-62db-4f38-a40e-77e415fd9ff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Website Calculator</vt:lpstr>
      <vt:lpstr>Logic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Dorothy Griffin (GHC)</cp:lastModifiedBy>
  <dcterms:created xsi:type="dcterms:W3CDTF">2026-04-22T18:37:10Z</dcterms:created>
  <dcterms:modified xsi:type="dcterms:W3CDTF">2026-04-23T17:59:22Z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0x010100D6A36B6B57C9F3468400B9B1C52B6D18</vt:lpwstr>
  </property>
</Properties>
</file>